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תכנון\AAA רשויות מקומיות\רחובות 87\קרית משה\מגרש 608\"/>
    </mc:Choice>
  </mc:AlternateContent>
  <bookViews>
    <workbookView xWindow="0" yWindow="0" windowWidth="14490" windowHeight="9480"/>
  </bookViews>
  <sheets>
    <sheet name="מכרז 16-2023" sheetId="8" r:id="rId1"/>
  </sheets>
  <definedNames>
    <definedName name="_xlnm.Print_Area" localSheetId="0">'מכרז 16-2023'!$C$1:$P$42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8" l="1"/>
  <c r="J9" i="8"/>
  <c r="J23" i="8" l="1"/>
  <c r="J22" i="8"/>
  <c r="J21" i="8"/>
  <c r="J20" i="8"/>
  <c r="J30" i="8" l="1"/>
  <c r="J31" i="8" s="1"/>
  <c r="J24" i="8"/>
  <c r="J13" i="8"/>
  <c r="H9" i="8"/>
  <c r="J25" i="8" l="1"/>
  <c r="J14" i="8" l="1"/>
  <c r="J10" i="8"/>
  <c r="J11" i="8"/>
  <c r="J12" i="8"/>
  <c r="H19" i="8" l="1"/>
  <c r="J26" i="8" s="1"/>
  <c r="J15" i="8" l="1"/>
  <c r="J34" i="8" l="1"/>
  <c r="J35" i="8" s="1"/>
  <c r="J36" i="8" s="1"/>
</calcChain>
</file>

<file path=xl/sharedStrings.xml><?xml version="1.0" encoding="utf-8"?>
<sst xmlns="http://schemas.openxmlformats.org/spreadsheetml/2006/main" count="82" uniqueCount="50">
  <si>
    <t>מרכיב</t>
  </si>
  <si>
    <t>בית ספר יסודי 24 כיתות</t>
  </si>
  <si>
    <t>תוספת הצללות</t>
  </si>
  <si>
    <t>פרק 1</t>
  </si>
  <si>
    <t>אולם ספורט (על גג המבנה)</t>
  </si>
  <si>
    <t>פרטים/אומדן</t>
  </si>
  <si>
    <t>סיכום ההצעה לפרק 1</t>
  </si>
  <si>
    <t>בית ספר יסודי 24 כיתות ואולם ספורט</t>
  </si>
  <si>
    <t>אשכול גני ילדים (9 כיתות) ומבנה רב תכליתי (מעטפת)</t>
  </si>
  <si>
    <t>אשכול גנים (9 כיתות)</t>
  </si>
  <si>
    <t>תוספת קירוי קל קומה ג'</t>
  </si>
  <si>
    <t>תוספת גובה (על כלל המבנה)</t>
  </si>
  <si>
    <t>תוספת עבור מעלית ל- 21 נוסעים</t>
  </si>
  <si>
    <t>הערה/הנחיות/תיאור</t>
  </si>
  <si>
    <t>פרק 2</t>
  </si>
  <si>
    <t>חניון תת קרקעי</t>
  </si>
  <si>
    <t>פרק 3</t>
  </si>
  <si>
    <t>סה"כ עלות פרויקט להצעת מחיר</t>
  </si>
  <si>
    <t>סיכום ההצעה לפרק 2</t>
  </si>
  <si>
    <t xml:space="preserve">סיכום ההצעה לפרק 3 </t>
  </si>
  <si>
    <t>ערך מחושב</t>
  </si>
  <si>
    <t xml:space="preserve">ערך למילוי ע"י הקבלן </t>
  </si>
  <si>
    <t xml:space="preserve">סה"כ </t>
  </si>
  <si>
    <t xml:space="preserve">הנחה </t>
  </si>
  <si>
    <t xml:space="preserve">תוספת בגין מעבר פתוח </t>
  </si>
  <si>
    <t xml:space="preserve">סה"כ הצעת קבלן לאחר הנחה </t>
  </si>
  <si>
    <t>ערך קבוע לפי מכרז</t>
  </si>
  <si>
    <t>אומדן עלויות פיתוח (למדידה) בניכוי ההנחה ממחירון דקל 15%</t>
  </si>
  <si>
    <t xml:space="preserve">תוספת גובה ( על ככל המבנה ) </t>
  </si>
  <si>
    <t>תוספת הצללות מבטון , קומת עמודים מפולשת , מעבר פתוח</t>
  </si>
  <si>
    <t xml:space="preserve">מחיר מקסימאלי (לפי 1מ"ר) </t>
  </si>
  <si>
    <t xml:space="preserve">שטח (במ"ר) </t>
  </si>
  <si>
    <t>מבנה רב תכליתי /מסחר</t>
  </si>
  <si>
    <t>אומדן עלויות פיתוח גנים ( למדידה ) בניכוי ההנחה ממחירון דקל 15%</t>
  </si>
  <si>
    <t>אומדן על בסיס תכנון וכתב כמויות ע"פ מחירון דקל (בניכוי ההנחה ממחירון דקל 15%)</t>
  </si>
  <si>
    <t>מע"מ 17%</t>
  </si>
  <si>
    <t xml:space="preserve">סה"כ כולל מע"מ </t>
  </si>
  <si>
    <t>מחיר סופי</t>
  </si>
  <si>
    <t>לא למילוי מחיר סופי</t>
  </si>
  <si>
    <t xml:space="preserve">הצעת הקבלן - יש למלא הצעת מחיר אך ורק במקומות המסומנים באדום </t>
  </si>
  <si>
    <t>רכיב פאושלי - יש לנקוב בש"ח לפי 1 מ"ר עד לסכום המקסימום 5 אלש"ח</t>
  </si>
  <si>
    <t>למדידה - יש לנקוב בהנחה באחוזים בלבד</t>
  </si>
  <si>
    <t>מס' רישום: ______________</t>
  </si>
  <si>
    <t xml:space="preserve">שם המציע: _______________ </t>
  </si>
  <si>
    <t>כתובת: _________________</t>
  </si>
  <si>
    <t>דוא"ל ___________________</t>
  </si>
  <si>
    <t>חתימת המציע וחותמת: _________________________</t>
  </si>
  <si>
    <t>טלפון/נייד ____________________</t>
  </si>
  <si>
    <t>-</t>
  </si>
  <si>
    <t xml:space="preserve"> מכרז פומבי מס' 16/2023 - קרית חינוך 608 קרית משה - שלב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</si>
</sst>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₪&quot;\ #,##0;&quot;₪&quot;\ \-#,##0"/>
    <numFmt numFmtId="7" formatCode="&quot;₪&quot;\ #,##0.00;&quot;₪&quot;\ \-#,##0.00"/>
    <numFmt numFmtId="43" formatCode="_ * #,##0.00_ ;_ * \-#,##0.00_ ;_ * &quot;-&quot;??_ ;_ @_ "/>
    <numFmt numFmtId="164" formatCode="&quot;₪&quot;\ #,##0"/>
    <numFmt numFmtId="165" formatCode="_ * #,##0_ ;_ * \-#,##0_ ;_ * &quot;-&quot;??_ ;_ @_ "/>
    <numFmt numFmtId="166" formatCode="&quot;₪&quot;\ #,##0;[Red]&quot;₪&quot;\ #,##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4" fillId="5" borderId="14" xfId="0" applyFont="1" applyFill="1" applyBorder="1"/>
    <xf numFmtId="0" fontId="3" fillId="5" borderId="20" xfId="0" applyFont="1" applyFill="1" applyBorder="1"/>
    <xf numFmtId="0" fontId="3" fillId="5" borderId="14" xfId="0" applyFont="1" applyFill="1" applyBorder="1"/>
    <xf numFmtId="0" fontId="3" fillId="0" borderId="28" xfId="0" applyFont="1" applyBorder="1"/>
    <xf numFmtId="0" fontId="3" fillId="0" borderId="29" xfId="0" applyFont="1" applyBorder="1"/>
    <xf numFmtId="165" fontId="3" fillId="3" borderId="29" xfId="4" applyNumberFormat="1" applyFont="1" applyFill="1" applyBorder="1"/>
    <xf numFmtId="5" fontId="3" fillId="3" borderId="29" xfId="4" applyNumberFormat="1" applyFont="1" applyFill="1" applyBorder="1"/>
    <xf numFmtId="165" fontId="3" fillId="4" borderId="29" xfId="4" applyNumberFormat="1" applyFont="1" applyFill="1" applyBorder="1"/>
    <xf numFmtId="7" fontId="3" fillId="6" borderId="1" xfId="4" applyNumberFormat="1" applyFont="1" applyFill="1" applyBorder="1" applyProtection="1"/>
    <xf numFmtId="165" fontId="3" fillId="0" borderId="24" xfId="4" applyNumberFormat="1" applyFont="1" applyBorder="1" applyProtection="1"/>
    <xf numFmtId="5" fontId="3" fillId="6" borderId="18" xfId="4" applyNumberFormat="1" applyFont="1" applyFill="1" applyBorder="1" applyProtection="1"/>
    <xf numFmtId="0" fontId="3" fillId="0" borderId="22" xfId="0" applyFont="1" applyBorder="1"/>
    <xf numFmtId="0" fontId="3" fillId="0" borderId="24" xfId="0" applyFont="1" applyBorder="1"/>
    <xf numFmtId="5" fontId="3" fillId="3" borderId="24" xfId="4" applyNumberFormat="1" applyFont="1" applyFill="1" applyBorder="1" applyProtection="1"/>
    <xf numFmtId="164" fontId="3" fillId="0" borderId="24" xfId="4" applyNumberFormat="1" applyFont="1" applyBorder="1" applyProtection="1"/>
    <xf numFmtId="0" fontId="3" fillId="0" borderId="26" xfId="0" applyFont="1" applyBorder="1"/>
    <xf numFmtId="9" fontId="3" fillId="4" borderId="1" xfId="4" applyNumberFormat="1" applyFont="1" applyFill="1" applyBorder="1"/>
    <xf numFmtId="164" fontId="3" fillId="0" borderId="30" xfId="4" applyNumberFormat="1" applyFont="1" applyBorder="1" applyProtection="1"/>
    <xf numFmtId="0" fontId="3" fillId="0" borderId="30" xfId="0" applyFont="1" applyBorder="1"/>
    <xf numFmtId="165" fontId="3" fillId="0" borderId="30" xfId="4" applyNumberFormat="1" applyFont="1" applyBorder="1" applyProtection="1"/>
    <xf numFmtId="5" fontId="3" fillId="3" borderId="30" xfId="4" applyNumberFormat="1" applyFont="1" applyFill="1" applyBorder="1" applyProtection="1"/>
    <xf numFmtId="9" fontId="3" fillId="4" borderId="30" xfId="4" applyNumberFormat="1" applyFont="1" applyFill="1" applyBorder="1"/>
    <xf numFmtId="0" fontId="3" fillId="7" borderId="11" xfId="0" applyFont="1" applyFill="1" applyBorder="1"/>
    <xf numFmtId="0" fontId="4" fillId="7" borderId="3" xfId="0" applyFont="1" applyFill="1" applyBorder="1"/>
    <xf numFmtId="165" fontId="3" fillId="7" borderId="11" xfId="0" applyNumberFormat="1" applyFont="1" applyFill="1" applyBorder="1"/>
    <xf numFmtId="165" fontId="3" fillId="7" borderId="3" xfId="0" applyNumberFormat="1" applyFont="1" applyFill="1" applyBorder="1"/>
    <xf numFmtId="166" fontId="4" fillId="7" borderId="7" xfId="0" applyNumberFormat="1" applyFont="1" applyFill="1" applyBorder="1"/>
    <xf numFmtId="0" fontId="3" fillId="0" borderId="4" xfId="0" applyFont="1" applyBorder="1"/>
    <xf numFmtId="0" fontId="3" fillId="0" borderId="10" xfId="0" applyFont="1" applyBorder="1"/>
    <xf numFmtId="0" fontId="3" fillId="0" borderId="16" xfId="0" applyFont="1" applyBorder="1"/>
    <xf numFmtId="0" fontId="4" fillId="5" borderId="12" xfId="0" applyFont="1" applyFill="1" applyBorder="1"/>
    <xf numFmtId="0" fontId="3" fillId="5" borderId="8" xfId="0" applyFont="1" applyFill="1" applyBorder="1"/>
    <xf numFmtId="0" fontId="3" fillId="5" borderId="12" xfId="0" applyFont="1" applyFill="1" applyBorder="1"/>
    <xf numFmtId="0" fontId="3" fillId="5" borderId="32" xfId="0" applyFont="1" applyFill="1" applyBorder="1"/>
    <xf numFmtId="0" fontId="3" fillId="0" borderId="19" xfId="0" applyFont="1" applyBorder="1"/>
    <xf numFmtId="0" fontId="4" fillId="5" borderId="13" xfId="0" applyFont="1" applyFill="1" applyBorder="1"/>
    <xf numFmtId="0" fontId="3" fillId="5" borderId="6" xfId="0" applyFont="1" applyFill="1" applyBorder="1"/>
    <xf numFmtId="0" fontId="3" fillId="5" borderId="13" xfId="0" applyFont="1" applyFill="1" applyBorder="1"/>
    <xf numFmtId="0" fontId="3" fillId="5" borderId="33" xfId="0" applyFont="1" applyFill="1" applyBorder="1"/>
    <xf numFmtId="0" fontId="3" fillId="0" borderId="15" xfId="0" applyFont="1" applyBorder="1"/>
    <xf numFmtId="0" fontId="3" fillId="0" borderId="31" xfId="0" applyFont="1" applyBorder="1"/>
    <xf numFmtId="165" fontId="3" fillId="3" borderId="27" xfId="4" applyNumberFormat="1" applyFont="1" applyFill="1" applyBorder="1"/>
    <xf numFmtId="5" fontId="3" fillId="3" borderId="27" xfId="4" applyNumberFormat="1" applyFont="1" applyFill="1" applyBorder="1"/>
    <xf numFmtId="165" fontId="3" fillId="4" borderId="27" xfId="4" applyNumberFormat="1" applyFont="1" applyFill="1" applyBorder="1"/>
    <xf numFmtId="5" fontId="3" fillId="6" borderId="27" xfId="4" applyNumberFormat="1" applyFont="1" applyFill="1" applyBorder="1" applyProtection="1"/>
    <xf numFmtId="0" fontId="3" fillId="0" borderId="23" xfId="0" applyFont="1" applyBorder="1"/>
    <xf numFmtId="0" fontId="3" fillId="0" borderId="25" xfId="0" applyFont="1" applyBorder="1"/>
    <xf numFmtId="5" fontId="3" fillId="0" borderId="24" xfId="4" applyNumberFormat="1" applyFont="1" applyFill="1" applyBorder="1" applyProtection="1"/>
    <xf numFmtId="165" fontId="3" fillId="0" borderId="24" xfId="4" applyNumberFormat="1" applyFont="1" applyFill="1" applyBorder="1" applyProtection="1"/>
    <xf numFmtId="165" fontId="3" fillId="0" borderId="47" xfId="4" applyNumberFormat="1" applyFont="1" applyBorder="1" applyProtection="1"/>
    <xf numFmtId="0" fontId="3" fillId="0" borderId="46" xfId="0" applyFont="1" applyBorder="1"/>
    <xf numFmtId="5" fontId="3" fillId="3" borderId="47" xfId="4" applyNumberFormat="1" applyFont="1" applyFill="1" applyBorder="1" applyProtection="1"/>
    <xf numFmtId="9" fontId="3" fillId="4" borderId="47" xfId="4" applyNumberFormat="1" applyFont="1" applyFill="1" applyBorder="1"/>
    <xf numFmtId="0" fontId="3" fillId="7" borderId="7" xfId="0" applyFont="1" applyFill="1" applyBorder="1"/>
    <xf numFmtId="0" fontId="4" fillId="7" borderId="5" xfId="0" applyFont="1" applyFill="1" applyBorder="1"/>
    <xf numFmtId="165" fontId="3" fillId="7" borderId="7" xfId="0" applyNumberFormat="1" applyFont="1" applyFill="1" applyBorder="1"/>
    <xf numFmtId="165" fontId="3" fillId="7" borderId="5" xfId="0" applyNumberFormat="1" applyFont="1" applyFill="1" applyBorder="1"/>
    <xf numFmtId="5" fontId="4" fillId="7" borderId="7" xfId="0" applyNumberFormat="1" applyFont="1" applyFill="1" applyBorder="1"/>
    <xf numFmtId="0" fontId="3" fillId="0" borderId="17" xfId="0" applyFont="1" applyBorder="1"/>
    <xf numFmtId="0" fontId="3" fillId="0" borderId="2" xfId="0" applyFont="1" applyBorder="1"/>
    <xf numFmtId="0" fontId="3" fillId="5" borderId="19" xfId="0" applyFont="1" applyFill="1" applyBorder="1"/>
    <xf numFmtId="0" fontId="3" fillId="5" borderId="15" xfId="0" applyFont="1" applyFill="1" applyBorder="1"/>
    <xf numFmtId="0" fontId="3" fillId="0" borderId="27" xfId="0" applyFont="1" applyBorder="1"/>
    <xf numFmtId="165" fontId="3" fillId="0" borderId="27" xfId="4" applyNumberFormat="1" applyFont="1" applyBorder="1" applyProtection="1"/>
    <xf numFmtId="5" fontId="3" fillId="3" borderId="27" xfId="4" applyNumberFormat="1" applyFont="1" applyFill="1" applyBorder="1" applyProtection="1"/>
    <xf numFmtId="0" fontId="4" fillId="7" borderId="21" xfId="0" applyFont="1" applyFill="1" applyBorder="1"/>
    <xf numFmtId="165" fontId="3" fillId="7" borderId="17" xfId="4" applyNumberFormat="1" applyFont="1" applyFill="1" applyBorder="1" applyProtection="1"/>
    <xf numFmtId="165" fontId="3" fillId="7" borderId="5" xfId="4" applyNumberFormat="1" applyFont="1" applyFill="1" applyBorder="1" applyProtection="1"/>
    <xf numFmtId="5" fontId="4" fillId="7" borderId="5" xfId="4" applyNumberFormat="1" applyFont="1" applyFill="1" applyBorder="1" applyProtection="1"/>
    <xf numFmtId="0" fontId="3" fillId="2" borderId="40" xfId="0" applyFont="1" applyFill="1" applyBorder="1"/>
    <xf numFmtId="0" fontId="3" fillId="2" borderId="43" xfId="0" applyFont="1" applyFill="1" applyBorder="1"/>
    <xf numFmtId="165" fontId="3" fillId="2" borderId="35" xfId="0" applyNumberFormat="1" applyFont="1" applyFill="1" applyBorder="1"/>
    <xf numFmtId="165" fontId="3" fillId="2" borderId="37" xfId="0" applyNumberFormat="1" applyFont="1" applyFill="1" applyBorder="1"/>
    <xf numFmtId="165" fontId="4" fillId="2" borderId="40" xfId="0" applyNumberFormat="1" applyFont="1" applyFill="1" applyBorder="1"/>
    <xf numFmtId="0" fontId="3" fillId="2" borderId="41" xfId="0" applyFont="1" applyFill="1" applyBorder="1"/>
    <xf numFmtId="0" fontId="3" fillId="2" borderId="44" xfId="0" applyFont="1" applyFill="1" applyBorder="1"/>
    <xf numFmtId="164" fontId="3" fillId="2" borderId="34" xfId="0" applyNumberFormat="1" applyFont="1" applyFill="1" applyBorder="1"/>
    <xf numFmtId="164" fontId="3" fillId="2" borderId="38" xfId="0" applyNumberFormat="1" applyFont="1" applyFill="1" applyBorder="1"/>
    <xf numFmtId="164" fontId="4" fillId="2" borderId="41" xfId="0" applyNumberFormat="1" applyFont="1" applyFill="1" applyBorder="1"/>
    <xf numFmtId="0" fontId="4" fillId="0" borderId="0" xfId="0" applyFont="1" applyAlignment="1">
      <alignment readingOrder="2"/>
    </xf>
    <xf numFmtId="0" fontId="3" fillId="2" borderId="42" xfId="0" applyFont="1" applyFill="1" applyBorder="1"/>
    <xf numFmtId="0" fontId="3" fillId="2" borderId="45" xfId="0" applyFont="1" applyFill="1" applyBorder="1"/>
    <xf numFmtId="164" fontId="3" fillId="2" borderId="36" xfId="0" applyNumberFormat="1" applyFont="1" applyFill="1" applyBorder="1"/>
    <xf numFmtId="164" fontId="3" fillId="2" borderId="39" xfId="0" applyNumberFormat="1" applyFont="1" applyFill="1" applyBorder="1"/>
    <xf numFmtId="164" fontId="4" fillId="2" borderId="42" xfId="0" applyNumberFormat="1" applyFont="1" applyFill="1" applyBorder="1"/>
    <xf numFmtId="0" fontId="3" fillId="0" borderId="0" xfId="0" applyFont="1" applyAlignment="1">
      <alignment horizontal="right" vertical="center" readingOrder="2"/>
    </xf>
    <xf numFmtId="0" fontId="4" fillId="0" borderId="18" xfId="0" applyFont="1" applyBorder="1" applyAlignment="1">
      <alignment wrapText="1"/>
    </xf>
    <xf numFmtId="0" fontId="4" fillId="0" borderId="26" xfId="0" applyFont="1" applyBorder="1"/>
    <xf numFmtId="165" fontId="3" fillId="8" borderId="24" xfId="4" applyNumberFormat="1" applyFont="1" applyFill="1" applyBorder="1" applyProtection="1"/>
    <xf numFmtId="165" fontId="3" fillId="8" borderId="24" xfId="4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6" borderId="48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4" borderId="48" xfId="4" applyNumberFormat="1" applyFont="1" applyFill="1" applyBorder="1" applyAlignment="1">
      <alignment horizontal="center"/>
    </xf>
    <xf numFmtId="165" fontId="7" fillId="4" borderId="17" xfId="4" applyNumberFormat="1" applyFont="1" applyFill="1" applyBorder="1" applyAlignment="1">
      <alignment horizontal="center"/>
    </xf>
    <xf numFmtId="165" fontId="7" fillId="3" borderId="48" xfId="4" applyNumberFormat="1" applyFont="1" applyFill="1" applyBorder="1" applyAlignment="1">
      <alignment horizontal="center"/>
    </xf>
    <xf numFmtId="165" fontId="7" fillId="3" borderId="17" xfId="4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 2" xfId="1"/>
    <cellStyle name="Percent 2" xfId="3"/>
  </cellStyles>
  <dxfs count="0"/>
  <tableStyles count="0" defaultTableStyle="TableStyleMedium2" defaultPivotStyle="PivotStyleLight16"/>
  <colors>
    <mruColors>
      <color rgb="FFFF3300"/>
      <color rgb="FFE6B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44"/>
  <sheetViews>
    <sheetView rightToLeft="1" tabSelected="1" zoomScale="70" zoomScaleNormal="70" zoomScaleSheetLayoutView="55" zoomScalePageLayoutView="40" workbookViewId="0">
      <selection activeCell="I9" sqref="I9"/>
    </sheetView>
  </sheetViews>
  <sheetFormatPr defaultColWidth="9" defaultRowHeight="15" x14ac:dyDescent="0.2"/>
  <cols>
    <col min="1" max="2" width="9" style="1"/>
    <col min="3" max="3" width="6.125" style="1" customWidth="1"/>
    <col min="4" max="4" width="69.5" style="1" customWidth="1"/>
    <col min="5" max="5" width="12.375" style="1" customWidth="1"/>
    <col min="6" max="6" width="16" style="1" customWidth="1"/>
    <col min="7" max="7" width="38.5" style="1" bestFit="1" customWidth="1"/>
    <col min="8" max="8" width="18.375" style="1" customWidth="1"/>
    <col min="9" max="9" width="10.625" style="1" bestFit="1" customWidth="1"/>
    <col min="10" max="10" width="25.625" style="1" bestFit="1" customWidth="1"/>
    <col min="11" max="11" width="39" style="1" bestFit="1" customWidth="1"/>
    <col min="12" max="16384" width="9" style="1"/>
  </cols>
  <sheetData>
    <row r="1" spans="3:11" ht="15.75" thickBot="1" x14ac:dyDescent="0.25"/>
    <row r="2" spans="3:11" ht="18.75" thickBot="1" x14ac:dyDescent="0.3">
      <c r="J2" s="95" t="s">
        <v>20</v>
      </c>
      <c r="K2" s="96"/>
    </row>
    <row r="3" spans="3:11" ht="18.75" thickBot="1" x14ac:dyDescent="0.3">
      <c r="D3" s="2"/>
      <c r="J3" s="97" t="s">
        <v>21</v>
      </c>
      <c r="K3" s="98"/>
    </row>
    <row r="4" spans="3:11" ht="18.75" thickBot="1" x14ac:dyDescent="0.3">
      <c r="J4" s="99" t="s">
        <v>26</v>
      </c>
      <c r="K4" s="100"/>
    </row>
    <row r="5" spans="3:11" ht="23.25" x14ac:dyDescent="0.35">
      <c r="C5" s="93" t="s">
        <v>49</v>
      </c>
      <c r="D5" s="94"/>
      <c r="E5" s="94"/>
      <c r="F5" s="94"/>
      <c r="G5" s="94"/>
      <c r="H5" s="94"/>
      <c r="I5" s="94"/>
      <c r="J5" s="94"/>
      <c r="K5" s="94"/>
    </row>
    <row r="6" spans="3:11" ht="16.5" customHeight="1" thickBot="1" x14ac:dyDescent="0.3">
      <c r="D6" s="2"/>
    </row>
    <row r="7" spans="3:11" ht="36" customHeight="1" thickBot="1" x14ac:dyDescent="0.3">
      <c r="C7" s="3" t="s">
        <v>7</v>
      </c>
      <c r="D7" s="4"/>
      <c r="E7" s="101" t="s">
        <v>31</v>
      </c>
      <c r="F7" s="101" t="s">
        <v>30</v>
      </c>
      <c r="G7" s="101" t="s">
        <v>39</v>
      </c>
      <c r="H7" s="105" t="s">
        <v>22</v>
      </c>
      <c r="I7" s="105" t="s">
        <v>23</v>
      </c>
      <c r="J7" s="101" t="s">
        <v>25</v>
      </c>
      <c r="K7" s="103" t="s">
        <v>13</v>
      </c>
    </row>
    <row r="8" spans="3:11" ht="18" customHeight="1" thickBot="1" x14ac:dyDescent="0.3">
      <c r="C8" s="3" t="s">
        <v>3</v>
      </c>
      <c r="D8" s="5" t="s">
        <v>0</v>
      </c>
      <c r="E8" s="102"/>
      <c r="F8" s="102"/>
      <c r="G8" s="102"/>
      <c r="H8" s="106"/>
      <c r="I8" s="106"/>
      <c r="J8" s="102"/>
      <c r="K8" s="104"/>
    </row>
    <row r="9" spans="3:11" ht="31.5" x14ac:dyDescent="0.25">
      <c r="C9" s="6">
        <v>1.1000000000000001</v>
      </c>
      <c r="D9" s="7" t="s">
        <v>1</v>
      </c>
      <c r="E9" s="8">
        <v>4484.3</v>
      </c>
      <c r="F9" s="9">
        <v>5250</v>
      </c>
      <c r="G9" s="10">
        <v>0</v>
      </c>
      <c r="H9" s="11">
        <f>E9*G9</f>
        <v>0</v>
      </c>
      <c r="I9" s="92" t="s">
        <v>48</v>
      </c>
      <c r="J9" s="13">
        <f>G9*E9</f>
        <v>0</v>
      </c>
      <c r="K9" s="89" t="s">
        <v>40</v>
      </c>
    </row>
    <row r="10" spans="3:11" x14ac:dyDescent="0.2">
      <c r="C10" s="14">
        <v>1.2</v>
      </c>
      <c r="D10" s="15" t="s">
        <v>28</v>
      </c>
      <c r="E10" s="12"/>
      <c r="F10" s="15"/>
      <c r="G10" s="91" t="s">
        <v>38</v>
      </c>
      <c r="H10" s="16">
        <v>762000</v>
      </c>
      <c r="I10" s="92" t="s">
        <v>48</v>
      </c>
      <c r="J10" s="17">
        <f>H10</f>
        <v>762000</v>
      </c>
      <c r="K10" s="18" t="s">
        <v>37</v>
      </c>
    </row>
    <row r="11" spans="3:11" x14ac:dyDescent="0.2">
      <c r="C11" s="14">
        <v>1.3</v>
      </c>
      <c r="D11" s="15" t="s">
        <v>2</v>
      </c>
      <c r="E11" s="12"/>
      <c r="F11" s="15"/>
      <c r="G11" s="91" t="s">
        <v>38</v>
      </c>
      <c r="H11" s="16">
        <v>78000</v>
      </c>
      <c r="I11" s="92" t="s">
        <v>48</v>
      </c>
      <c r="J11" s="17">
        <f>H11</f>
        <v>78000</v>
      </c>
      <c r="K11" s="18" t="s">
        <v>37</v>
      </c>
    </row>
    <row r="12" spans="3:11" ht="15.75" thickBot="1" x14ac:dyDescent="0.25">
      <c r="C12" s="14">
        <v>1.4</v>
      </c>
      <c r="D12" s="15" t="s">
        <v>24</v>
      </c>
      <c r="E12" s="12"/>
      <c r="F12" s="15"/>
      <c r="G12" s="91" t="s">
        <v>38</v>
      </c>
      <c r="H12" s="16">
        <v>575000</v>
      </c>
      <c r="I12" s="92" t="s">
        <v>48</v>
      </c>
      <c r="J12" s="17">
        <f>H12</f>
        <v>575000</v>
      </c>
      <c r="K12" s="18" t="s">
        <v>37</v>
      </c>
    </row>
    <row r="13" spans="3:11" ht="16.5" thickBot="1" x14ac:dyDescent="0.3">
      <c r="C13" s="14">
        <v>1.5</v>
      </c>
      <c r="D13" s="15" t="s">
        <v>4</v>
      </c>
      <c r="E13" s="12"/>
      <c r="F13" s="15"/>
      <c r="G13" s="92" t="s">
        <v>48</v>
      </c>
      <c r="H13" s="16">
        <v>6228496</v>
      </c>
      <c r="I13" s="19">
        <v>0</v>
      </c>
      <c r="J13" s="20">
        <f>H13-(H13*I13)</f>
        <v>6228496</v>
      </c>
      <c r="K13" s="90" t="s">
        <v>41</v>
      </c>
    </row>
    <row r="14" spans="3:11" ht="16.5" thickBot="1" x14ac:dyDescent="0.3">
      <c r="C14" s="14">
        <v>1.6</v>
      </c>
      <c r="D14" s="21" t="s">
        <v>27</v>
      </c>
      <c r="E14" s="22"/>
      <c r="F14" s="22"/>
      <c r="G14" s="92" t="s">
        <v>48</v>
      </c>
      <c r="H14" s="23">
        <v>10144173</v>
      </c>
      <c r="I14" s="24">
        <v>0</v>
      </c>
      <c r="J14" s="20">
        <f>H14-(H14*I14)</f>
        <v>10144173</v>
      </c>
      <c r="K14" s="90" t="s">
        <v>41</v>
      </c>
    </row>
    <row r="15" spans="3:11" ht="16.5" thickBot="1" x14ac:dyDescent="0.3">
      <c r="C15" s="25">
        <v>1.7</v>
      </c>
      <c r="D15" s="26" t="s">
        <v>6</v>
      </c>
      <c r="E15" s="27"/>
      <c r="F15" s="28"/>
      <c r="G15" s="28"/>
      <c r="H15" s="28"/>
      <c r="I15" s="28"/>
      <c r="J15" s="29">
        <f>J9+J10+J11+J12+J13+J14</f>
        <v>17787669</v>
      </c>
      <c r="K15" s="30"/>
    </row>
    <row r="16" spans="3:11" ht="15.75" thickBot="1" x14ac:dyDescent="0.25">
      <c r="C16" s="31"/>
      <c r="E16" s="31"/>
      <c r="K16" s="32"/>
    </row>
    <row r="17" spans="3:11" ht="15.75" x14ac:dyDescent="0.25">
      <c r="C17" s="33" t="s">
        <v>8</v>
      </c>
      <c r="D17" s="34"/>
      <c r="E17" s="35"/>
      <c r="F17" s="36"/>
      <c r="G17" s="36"/>
      <c r="H17" s="36"/>
      <c r="I17" s="36"/>
      <c r="J17" s="36"/>
      <c r="K17" s="37"/>
    </row>
    <row r="18" spans="3:11" ht="16.5" thickBot="1" x14ac:dyDescent="0.3">
      <c r="C18" s="38" t="s">
        <v>14</v>
      </c>
      <c r="D18" s="39" t="s">
        <v>0</v>
      </c>
      <c r="E18" s="40" t="s">
        <v>5</v>
      </c>
      <c r="F18" s="41"/>
      <c r="G18" s="41"/>
      <c r="H18" s="41"/>
      <c r="I18" s="41"/>
      <c r="J18" s="41"/>
      <c r="K18" s="42"/>
    </row>
    <row r="19" spans="3:11" ht="31.5" x14ac:dyDescent="0.25">
      <c r="C19" s="43">
        <v>2.1</v>
      </c>
      <c r="D19" s="1" t="s">
        <v>9</v>
      </c>
      <c r="E19" s="44">
        <v>2033</v>
      </c>
      <c r="F19" s="45">
        <v>5250</v>
      </c>
      <c r="G19" s="46">
        <v>0</v>
      </c>
      <c r="H19" s="47">
        <f>E19*G19</f>
        <v>0</v>
      </c>
      <c r="I19" s="92" t="s">
        <v>48</v>
      </c>
      <c r="J19" s="47">
        <f>G19*E19</f>
        <v>0</v>
      </c>
      <c r="K19" s="89" t="s">
        <v>40</v>
      </c>
    </row>
    <row r="20" spans="3:11" x14ac:dyDescent="0.2">
      <c r="C20" s="48">
        <v>2.2000000000000002</v>
      </c>
      <c r="D20" s="49" t="s">
        <v>10</v>
      </c>
      <c r="E20" s="15"/>
      <c r="F20" s="12"/>
      <c r="G20" s="91" t="s">
        <v>38</v>
      </c>
      <c r="H20" s="16">
        <v>49400</v>
      </c>
      <c r="I20" s="92" t="s">
        <v>48</v>
      </c>
      <c r="J20" s="50">
        <f>H20</f>
        <v>49400</v>
      </c>
      <c r="K20" s="18" t="s">
        <v>37</v>
      </c>
    </row>
    <row r="21" spans="3:11" x14ac:dyDescent="0.2">
      <c r="C21" s="48">
        <v>2.2999999999999998</v>
      </c>
      <c r="D21" s="49" t="s">
        <v>29</v>
      </c>
      <c r="E21" s="15"/>
      <c r="F21" s="12"/>
      <c r="G21" s="91" t="s">
        <v>38</v>
      </c>
      <c r="H21" s="16">
        <v>1429000</v>
      </c>
      <c r="I21" s="92" t="s">
        <v>48</v>
      </c>
      <c r="J21" s="50">
        <f>H21</f>
        <v>1429000</v>
      </c>
      <c r="K21" s="18" t="s">
        <v>37</v>
      </c>
    </row>
    <row r="22" spans="3:11" x14ac:dyDescent="0.2">
      <c r="C22" s="48">
        <v>2.4</v>
      </c>
      <c r="D22" s="49" t="s">
        <v>11</v>
      </c>
      <c r="E22" s="15"/>
      <c r="F22" s="12"/>
      <c r="G22" s="91" t="s">
        <v>38</v>
      </c>
      <c r="H22" s="16">
        <v>550000</v>
      </c>
      <c r="I22" s="92" t="s">
        <v>48</v>
      </c>
      <c r="J22" s="50">
        <f>H22</f>
        <v>550000</v>
      </c>
      <c r="K22" s="18" t="s">
        <v>37</v>
      </c>
    </row>
    <row r="23" spans="3:11" ht="15.75" thickBot="1" x14ac:dyDescent="0.25">
      <c r="C23" s="48">
        <v>2.5</v>
      </c>
      <c r="D23" s="49" t="s">
        <v>12</v>
      </c>
      <c r="E23" s="15"/>
      <c r="F23" s="12"/>
      <c r="G23" s="91" t="s">
        <v>38</v>
      </c>
      <c r="H23" s="16">
        <v>294500</v>
      </c>
      <c r="I23" s="92" t="s">
        <v>48</v>
      </c>
      <c r="J23" s="50">
        <f>H23</f>
        <v>294500</v>
      </c>
      <c r="K23" s="18" t="s">
        <v>37</v>
      </c>
    </row>
    <row r="24" spans="3:11" ht="15.75" x14ac:dyDescent="0.25">
      <c r="C24" s="48">
        <v>2.6</v>
      </c>
      <c r="D24" s="49" t="s">
        <v>32</v>
      </c>
      <c r="E24" s="51"/>
      <c r="F24" s="51"/>
      <c r="G24" s="92" t="s">
        <v>48</v>
      </c>
      <c r="H24" s="16">
        <v>3752411</v>
      </c>
      <c r="I24" s="19">
        <v>0</v>
      </c>
      <c r="J24" s="52">
        <f>H24-(I24*H24)</f>
        <v>3752411</v>
      </c>
      <c r="K24" s="90" t="s">
        <v>41</v>
      </c>
    </row>
    <row r="25" spans="3:11" ht="16.5" thickBot="1" x14ac:dyDescent="0.3">
      <c r="C25" s="14">
        <v>2.7</v>
      </c>
      <c r="D25" s="53" t="s">
        <v>33</v>
      </c>
      <c r="E25" s="52"/>
      <c r="F25" s="52"/>
      <c r="G25" s="92" t="s">
        <v>48</v>
      </c>
      <c r="H25" s="54">
        <v>1845806</v>
      </c>
      <c r="I25" s="55">
        <v>0</v>
      </c>
      <c r="J25" s="52">
        <f>H25-(I25*H25)</f>
        <v>1845806</v>
      </c>
      <c r="K25" s="90" t="s">
        <v>41</v>
      </c>
    </row>
    <row r="26" spans="3:11" ht="16.5" thickBot="1" x14ac:dyDescent="0.3">
      <c r="C26" s="56">
        <v>2.8</v>
      </c>
      <c r="D26" s="57" t="s">
        <v>18</v>
      </c>
      <c r="E26" s="58"/>
      <c r="F26" s="59"/>
      <c r="G26" s="59"/>
      <c r="H26" s="59"/>
      <c r="I26" s="59"/>
      <c r="J26" s="60">
        <f>J19+J20+J21+J22+J23+J24+J25</f>
        <v>7921117</v>
      </c>
      <c r="K26" s="61"/>
    </row>
    <row r="27" spans="3:11" ht="15.75" thickBot="1" x14ac:dyDescent="0.25">
      <c r="C27" s="62"/>
      <c r="K27" s="32"/>
    </row>
    <row r="28" spans="3:11" ht="15.75" x14ac:dyDescent="0.25">
      <c r="C28" s="33" t="s">
        <v>15</v>
      </c>
      <c r="D28" s="34"/>
      <c r="E28" s="63"/>
      <c r="F28" s="36"/>
      <c r="G28" s="36"/>
      <c r="H28" s="36"/>
      <c r="I28" s="36"/>
      <c r="J28" s="36"/>
      <c r="K28" s="37"/>
    </row>
    <row r="29" spans="3:11" ht="16.5" thickBot="1" x14ac:dyDescent="0.3">
      <c r="C29" s="38" t="s">
        <v>16</v>
      </c>
      <c r="D29" s="39" t="s">
        <v>0</v>
      </c>
      <c r="E29" s="64"/>
      <c r="F29" s="41"/>
      <c r="G29" s="41"/>
      <c r="H29" s="41"/>
      <c r="I29" s="41"/>
      <c r="J29" s="41"/>
      <c r="K29" s="42"/>
    </row>
    <row r="30" spans="3:11" ht="16.5" thickBot="1" x14ac:dyDescent="0.3">
      <c r="C30" s="43">
        <v>3</v>
      </c>
      <c r="D30" s="65" t="s">
        <v>34</v>
      </c>
      <c r="E30" s="65"/>
      <c r="F30" s="66"/>
      <c r="G30" s="91" t="s">
        <v>38</v>
      </c>
      <c r="H30" s="67">
        <v>16000000</v>
      </c>
      <c r="I30" s="19">
        <v>0</v>
      </c>
      <c r="J30" s="67">
        <f>H30-(I30*H30)</f>
        <v>16000000</v>
      </c>
      <c r="K30" s="90" t="s">
        <v>41</v>
      </c>
    </row>
    <row r="31" spans="3:11" ht="16.5" thickBot="1" x14ac:dyDescent="0.3">
      <c r="C31" s="56">
        <v>3.1</v>
      </c>
      <c r="D31" s="68" t="s">
        <v>19</v>
      </c>
      <c r="E31" s="69"/>
      <c r="F31" s="70"/>
      <c r="G31" s="70"/>
      <c r="H31" s="70"/>
      <c r="I31" s="70"/>
      <c r="J31" s="71">
        <f>J30</f>
        <v>16000000</v>
      </c>
      <c r="K31" s="61"/>
    </row>
    <row r="33" spans="3:13" ht="15.75" thickBot="1" x14ac:dyDescent="0.25"/>
    <row r="34" spans="3:13" ht="15.75" x14ac:dyDescent="0.25">
      <c r="C34" s="72" t="s">
        <v>17</v>
      </c>
      <c r="D34" s="73"/>
      <c r="E34" s="74"/>
      <c r="F34" s="74"/>
      <c r="G34" s="74"/>
      <c r="H34" s="74"/>
      <c r="I34" s="75"/>
      <c r="J34" s="76">
        <f>J15+J26+J31</f>
        <v>41708786</v>
      </c>
    </row>
    <row r="35" spans="3:13" ht="15.75" x14ac:dyDescent="0.25">
      <c r="C35" s="77" t="s">
        <v>35</v>
      </c>
      <c r="D35" s="78"/>
      <c r="E35" s="79"/>
      <c r="F35" s="79"/>
      <c r="G35" s="79"/>
      <c r="H35" s="79"/>
      <c r="I35" s="80"/>
      <c r="J35" s="81">
        <f>J34*0.17</f>
        <v>7090493.6200000001</v>
      </c>
      <c r="L35" s="82"/>
      <c r="M35" s="82"/>
    </row>
    <row r="36" spans="3:13" ht="16.5" thickBot="1" x14ac:dyDescent="0.3">
      <c r="C36" s="83" t="s">
        <v>36</v>
      </c>
      <c r="D36" s="84"/>
      <c r="E36" s="85"/>
      <c r="F36" s="85"/>
      <c r="G36" s="85"/>
      <c r="H36" s="85"/>
      <c r="I36" s="86"/>
      <c r="J36" s="87">
        <f>J34+J35</f>
        <v>48799279.619999997</v>
      </c>
    </row>
    <row r="38" spans="3:13" x14ac:dyDescent="0.2">
      <c r="D38" s="88" t="s">
        <v>42</v>
      </c>
      <c r="E38" s="88" t="s">
        <v>44</v>
      </c>
    </row>
    <row r="39" spans="3:13" x14ac:dyDescent="0.2">
      <c r="D39" s="88" t="s">
        <v>43</v>
      </c>
      <c r="E39" s="88" t="s">
        <v>47</v>
      </c>
    </row>
    <row r="40" spans="3:13" x14ac:dyDescent="0.2">
      <c r="D40" s="88" t="s">
        <v>46</v>
      </c>
      <c r="E40" s="88" t="s">
        <v>45</v>
      </c>
    </row>
    <row r="44" spans="3:13" x14ac:dyDescent="0.2">
      <c r="D44" s="88"/>
    </row>
  </sheetData>
  <mergeCells count="11">
    <mergeCell ref="C5:K5"/>
    <mergeCell ref="J2:K2"/>
    <mergeCell ref="J3:K3"/>
    <mergeCell ref="J4:K4"/>
    <mergeCell ref="E7:E8"/>
    <mergeCell ref="K7:K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מכרז 16-2023</vt:lpstr>
      <vt:lpstr>'מכרז 16-2023'!WPrint_Area_W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Mizrahi</dc:creator>
  <cp:lastModifiedBy>safi</cp:lastModifiedBy>
  <cp:lastPrinted>2023-10-11T07:34:15Z</cp:lastPrinted>
  <dcterms:created xsi:type="dcterms:W3CDTF">2023-01-29T10:02:49Z</dcterms:created>
  <dcterms:modified xsi:type="dcterms:W3CDTF">2023-11-22T12:40:51Z</dcterms:modified>
</cp:coreProperties>
</file>